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8550" activeTab="0"/>
  </bookViews>
  <sheets>
    <sheet name="リーグ戦成績" sheetId="1" r:id="rId1"/>
  </sheets>
  <definedNames>
    <definedName name="_xlnm.Print_Area" localSheetId="0">'リーグ戦成績'!$A$1:$AV$25</definedName>
  </definedNames>
  <calcPr fullCalcOnLoad="1"/>
</workbook>
</file>

<file path=xl/sharedStrings.xml><?xml version="1.0" encoding="utf-8"?>
<sst xmlns="http://schemas.openxmlformats.org/spreadsheetml/2006/main" count="112" uniqueCount="50">
  <si>
    <t>Ａ</t>
  </si>
  <si>
    <t>Ｂ</t>
  </si>
  <si>
    <t>Ｃ</t>
  </si>
  <si>
    <t>Ｄ</t>
  </si>
  <si>
    <t>敗</t>
  </si>
  <si>
    <t>分</t>
  </si>
  <si>
    <t>-</t>
  </si>
  <si>
    <t>Ｅ</t>
  </si>
  <si>
    <t>Ｆ</t>
  </si>
  <si>
    <t>成績</t>
  </si>
  <si>
    <t>男山</t>
  </si>
  <si>
    <t>美濃山</t>
  </si>
  <si>
    <t>レッド</t>
  </si>
  <si>
    <t>男山Ｊｒ</t>
  </si>
  <si>
    <t>橋本</t>
  </si>
  <si>
    <t>勝</t>
  </si>
  <si>
    <t>得点</t>
  </si>
  <si>
    <t>失点</t>
  </si>
  <si>
    <t>得失</t>
  </si>
  <si>
    <t>ﾌｧｲｱｰｽﾞ</t>
  </si>
  <si>
    <t>アトムズ</t>
  </si>
  <si>
    <t>スターズ</t>
  </si>
  <si>
    <t>クラブ</t>
  </si>
  <si>
    <t>点差</t>
  </si>
  <si>
    <t>Ｄ</t>
  </si>
  <si>
    <t>Ｅ</t>
  </si>
  <si>
    <t>Ｆ</t>
  </si>
  <si>
    <t>順位：①勝ち点　②対戦　③失点少　④抽選</t>
  </si>
  <si>
    <t>○：３点、●：０点、△：１点</t>
  </si>
  <si>
    <t>勝点</t>
  </si>
  <si>
    <t>試合
数</t>
  </si>
  <si>
    <t>美濃山ファイアーズ</t>
  </si>
  <si>
    <t>ｱﾙﾌｧｰ</t>
  </si>
  <si>
    <t>トパーズ</t>
  </si>
  <si>
    <t>○</t>
  </si>
  <si>
    <t>●</t>
  </si>
  <si>
    <t>△</t>
  </si>
  <si>
    <t>ﾍﾞｱｰｽﾞ</t>
  </si>
  <si>
    <t>男山ジュニアスターズ</t>
  </si>
  <si>
    <t>レッドアトムズ</t>
  </si>
  <si>
    <t>橋本クラブ</t>
  </si>
  <si>
    <t>男山トパーズ</t>
  </si>
  <si>
    <t>９</t>
  </si>
  <si>
    <t>●</t>
  </si>
  <si>
    <t>○</t>
  </si>
  <si>
    <t>男山アルファー
八幡東ベアーズ連合</t>
  </si>
  <si>
    <r>
      <t xml:space="preserve">順位
</t>
    </r>
    <r>
      <rPr>
        <sz val="8"/>
        <rFont val="ＭＳ Ｐゴシック"/>
        <family val="3"/>
      </rPr>
      <t>（暫定）</t>
    </r>
  </si>
  <si>
    <t>３位４位及び５位６位は</t>
  </si>
  <si>
    <t>対戦成績による。</t>
  </si>
  <si>
    <t>最終結果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</si>
</sst>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mmm\-yyyy"/>
    <numFmt numFmtId="180" formatCode="0.0%"/>
    <numFmt numFmtId="181" formatCode="0_);\(0\)"/>
    <numFmt numFmtId="182" formatCode="0_ "/>
    <numFmt numFmtId="183" formatCode="0_ ;[Red]\-0\ "/>
    <numFmt numFmtId="184" formatCode="0.0_);\(0.0\)"/>
    <numFmt numFmtId="185" formatCode="0.00_);\(0.00\)"/>
    <numFmt numFmtId="186" formatCode="[&lt;=999]000;[&lt;=99999]000\-00;000\-0000"/>
    <numFmt numFmtId="187" formatCode="0.0"/>
    <numFmt numFmtId="188" formatCode="0.000"/>
    <numFmt numFmtId="189" formatCode="&quot;☆第&quot;@&quot;回スポーツ少年団本部長杯争奪少年野球大会[年間リーグ]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20"/>
      <color indexed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0"/>
      <color indexed="10"/>
      <name val="ＭＳ Ｐゴシック"/>
      <family val="3"/>
    </font>
    <font>
      <sz val="8"/>
      <color indexed="55"/>
      <name val="ＭＳ Ｐゴシック"/>
      <family val="3"/>
    </font>
    <font>
      <b/>
      <sz val="14"/>
      <name val="ＭＳ Ｐゴシック"/>
      <family val="3"/>
    </font>
    <font>
      <sz val="10"/>
      <color indexed="22"/>
      <name val="ＭＳ Ｐゴシック"/>
      <family val="3"/>
    </font>
    <font>
      <sz val="12"/>
      <color indexed="22"/>
      <name val="ＭＳ Ｐゴシック"/>
      <family val="3"/>
    </font>
    <font>
      <sz val="8"/>
      <color indexed="22"/>
      <name val="ＭＳ Ｐゴシック"/>
      <family val="3"/>
    </font>
    <font>
      <sz val="9"/>
      <color indexed="22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/>
    </xf>
    <xf numFmtId="189" fontId="23" fillId="24" borderId="0" xfId="0" applyNumberFormat="1" applyFont="1" applyFill="1" applyAlignment="1" applyProtection="1">
      <alignment vertical="center"/>
      <protection locked="0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1" fillId="7" borderId="10" xfId="0" applyFont="1" applyFill="1" applyBorder="1" applyAlignment="1">
      <alignment vertical="center"/>
    </xf>
    <xf numFmtId="0" fontId="21" fillId="7" borderId="11" xfId="0" applyFont="1" applyFill="1" applyBorder="1" applyAlignment="1">
      <alignment vertical="center"/>
    </xf>
    <xf numFmtId="0" fontId="21" fillId="7" borderId="12" xfId="0" applyFont="1" applyFill="1" applyBorder="1" applyAlignment="1">
      <alignment vertical="center"/>
    </xf>
    <xf numFmtId="0" fontId="21" fillId="7" borderId="13" xfId="0" applyFont="1" applyFill="1" applyBorder="1" applyAlignment="1">
      <alignment vertical="center"/>
    </xf>
    <xf numFmtId="49" fontId="21" fillId="24" borderId="0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vertical="center"/>
    </xf>
    <xf numFmtId="0" fontId="28" fillId="7" borderId="14" xfId="0" applyFont="1" applyFill="1" applyBorder="1" applyAlignment="1">
      <alignment vertical="center"/>
    </xf>
    <xf numFmtId="0" fontId="28" fillId="7" borderId="15" xfId="0" applyFont="1" applyFill="1" applyBorder="1" applyAlignment="1">
      <alignment vertical="center"/>
    </xf>
    <xf numFmtId="0" fontId="28" fillId="7" borderId="16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Alignment="1">
      <alignment horizontal="center" vertical="top" textRotation="255"/>
    </xf>
    <xf numFmtId="0" fontId="28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30" fillId="24" borderId="0" xfId="0" applyFont="1" applyFill="1" applyAlignment="1">
      <alignment horizontal="center" vertical="center" shrinkToFit="1"/>
    </xf>
    <xf numFmtId="0" fontId="21" fillId="24" borderId="14" xfId="0" applyNumberFormat="1" applyFont="1" applyFill="1" applyBorder="1" applyAlignment="1" applyProtection="1">
      <alignment horizontal="center" vertical="center"/>
      <protection locked="0"/>
    </xf>
    <xf numFmtId="0" fontId="21" fillId="24" borderId="15" xfId="0" applyNumberFormat="1" applyFont="1" applyFill="1" applyBorder="1" applyAlignment="1" applyProtection="1">
      <alignment horizontal="center" vertical="center"/>
      <protection locked="0"/>
    </xf>
    <xf numFmtId="0" fontId="21" fillId="24" borderId="16" xfId="0" applyNumberFormat="1" applyFont="1" applyFill="1" applyBorder="1" applyAlignment="1" applyProtection="1">
      <alignment horizontal="center" vertical="center"/>
      <protection locked="0"/>
    </xf>
    <xf numFmtId="0" fontId="31" fillId="24" borderId="0" xfId="0" applyFont="1" applyFill="1" applyAlignment="1">
      <alignment vertical="center"/>
    </xf>
    <xf numFmtId="0" fontId="32" fillId="24" borderId="0" xfId="0" applyFont="1" applyFill="1" applyAlignment="1">
      <alignment vertical="center"/>
    </xf>
    <xf numFmtId="0" fontId="33" fillId="24" borderId="0" xfId="0" applyFont="1" applyFill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49" fontId="32" fillId="24" borderId="0" xfId="0" applyNumberFormat="1" applyFont="1" applyFill="1" applyBorder="1" applyAlignment="1">
      <alignment horizontal="center" vertical="center" shrinkToFit="1"/>
    </xf>
    <xf numFmtId="0" fontId="32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35" fillId="24" borderId="0" xfId="0" applyFont="1" applyFill="1" applyAlignment="1">
      <alignment vertical="center"/>
    </xf>
    <xf numFmtId="0" fontId="21" fillId="7" borderId="13" xfId="0" applyFont="1" applyFill="1" applyBorder="1" applyAlignment="1">
      <alignment vertical="center"/>
    </xf>
    <xf numFmtId="0" fontId="21" fillId="21" borderId="14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vertical="center"/>
    </xf>
    <xf numFmtId="0" fontId="36" fillId="25" borderId="11" xfId="0" applyFont="1" applyFill="1" applyBorder="1" applyAlignment="1">
      <alignment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2" xfId="0" applyNumberFormat="1" applyFont="1" applyFill="1" applyBorder="1" applyAlignment="1">
      <alignment horizontal="center" vertical="center" shrinkToFit="1"/>
    </xf>
    <xf numFmtId="0" fontId="36" fillId="25" borderId="14" xfId="0" applyFont="1" applyFill="1" applyBorder="1" applyAlignment="1">
      <alignment vertical="center"/>
    </xf>
    <xf numFmtId="0" fontId="36" fillId="25" borderId="15" xfId="0" applyFont="1" applyFill="1" applyBorder="1" applyAlignment="1">
      <alignment vertical="center"/>
    </xf>
    <xf numFmtId="0" fontId="36" fillId="25" borderId="15" xfId="0" applyFont="1" applyFill="1" applyBorder="1" applyAlignment="1">
      <alignment horizontal="center" vertical="center"/>
    </xf>
    <xf numFmtId="0" fontId="36" fillId="25" borderId="16" xfId="0" applyNumberFormat="1" applyFont="1" applyFill="1" applyBorder="1" applyAlignment="1">
      <alignment horizontal="center" vertical="center" shrinkToFit="1"/>
    </xf>
    <xf numFmtId="0" fontId="30" fillId="24" borderId="0" xfId="0" applyFont="1" applyFill="1" applyAlignment="1">
      <alignment horizontal="center" vertical="center"/>
    </xf>
    <xf numFmtId="49" fontId="21" fillId="7" borderId="10" xfId="0" applyNumberFormat="1" applyFont="1" applyFill="1" applyBorder="1" applyAlignment="1">
      <alignment horizontal="center" vertical="center" shrinkToFit="1"/>
    </xf>
    <xf numFmtId="49" fontId="21" fillId="7" borderId="11" xfId="0" applyNumberFormat="1" applyFont="1" applyFill="1" applyBorder="1" applyAlignment="1">
      <alignment horizontal="center" vertical="center" shrinkToFit="1"/>
    </xf>
    <xf numFmtId="49" fontId="21" fillId="7" borderId="12" xfId="0" applyNumberFormat="1" applyFont="1" applyFill="1" applyBorder="1" applyAlignment="1">
      <alignment horizontal="center" vertical="center" shrinkToFit="1"/>
    </xf>
    <xf numFmtId="49" fontId="21" fillId="7" borderId="14" xfId="0" applyNumberFormat="1" applyFont="1" applyFill="1" applyBorder="1" applyAlignment="1">
      <alignment horizontal="center" vertical="center" shrinkToFit="1"/>
    </xf>
    <xf numFmtId="49" fontId="21" fillId="7" borderId="15" xfId="0" applyNumberFormat="1" applyFont="1" applyFill="1" applyBorder="1" applyAlignment="1">
      <alignment horizontal="center" vertical="center" shrinkToFit="1"/>
    </xf>
    <xf numFmtId="49" fontId="21" fillId="7" borderId="16" xfId="0" applyNumberFormat="1" applyFont="1" applyFill="1" applyBorder="1" applyAlignment="1">
      <alignment horizontal="center" vertical="center" shrinkToFit="1"/>
    </xf>
    <xf numFmtId="0" fontId="21" fillId="7" borderId="10" xfId="0" applyFont="1" applyFill="1" applyBorder="1" applyAlignment="1">
      <alignment horizontal="center" vertical="center" wrapText="1" shrinkToFit="1"/>
    </xf>
    <xf numFmtId="0" fontId="21" fillId="7" borderId="12" xfId="0" applyFont="1" applyFill="1" applyBorder="1" applyAlignment="1">
      <alignment horizontal="center" vertical="center" shrinkToFit="1"/>
    </xf>
    <xf numFmtId="0" fontId="21" fillId="7" borderId="17" xfId="0" applyFont="1" applyFill="1" applyBorder="1" applyAlignment="1">
      <alignment horizontal="center" vertical="center" shrinkToFit="1"/>
    </xf>
    <xf numFmtId="0" fontId="21" fillId="7" borderId="18" xfId="0" applyFont="1" applyFill="1" applyBorder="1" applyAlignment="1">
      <alignment horizontal="center" vertical="center" shrinkToFit="1"/>
    </xf>
    <xf numFmtId="0" fontId="21" fillId="21" borderId="19" xfId="0" applyFont="1" applyFill="1" applyBorder="1" applyAlignment="1">
      <alignment horizontal="center" vertical="center"/>
    </xf>
    <xf numFmtId="0" fontId="21" fillId="21" borderId="13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31" fontId="21" fillId="24" borderId="15" xfId="0" applyNumberFormat="1" applyFont="1" applyFill="1" applyBorder="1" applyAlignment="1" applyProtection="1">
      <alignment vertical="center"/>
      <protection locked="0"/>
    </xf>
    <xf numFmtId="0" fontId="21" fillId="7" borderId="14" xfId="0" applyFont="1" applyFill="1" applyBorder="1" applyAlignment="1">
      <alignment horizontal="center" vertical="center" shrinkToFit="1"/>
    </xf>
    <xf numFmtId="0" fontId="21" fillId="7" borderId="16" xfId="0" applyFont="1" applyFill="1" applyBorder="1" applyAlignment="1">
      <alignment horizontal="center" vertical="center" shrinkToFit="1"/>
    </xf>
    <xf numFmtId="0" fontId="21" fillId="7" borderId="10" xfId="0" applyFont="1" applyFill="1" applyBorder="1" applyAlignment="1">
      <alignment horizontal="center" vertical="center" shrinkToFit="1"/>
    </xf>
    <xf numFmtId="0" fontId="21" fillId="21" borderId="20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176" fontId="21" fillId="21" borderId="19" xfId="0" applyNumberFormat="1" applyFont="1" applyFill="1" applyBorder="1" applyAlignment="1">
      <alignment horizontal="center" vertical="center"/>
    </xf>
    <xf numFmtId="176" fontId="21" fillId="21" borderId="13" xfId="0" applyNumberFormat="1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distributed" vertical="center"/>
    </xf>
    <xf numFmtId="0" fontId="21" fillId="7" borderId="21" xfId="0" applyFont="1" applyFill="1" applyBorder="1" applyAlignment="1">
      <alignment horizontal="distributed" vertical="center"/>
    </xf>
    <xf numFmtId="0" fontId="21" fillId="7" borderId="22" xfId="0" applyFont="1" applyFill="1" applyBorder="1" applyAlignment="1">
      <alignment horizontal="distributed" vertical="center"/>
    </xf>
    <xf numFmtId="0" fontId="30" fillId="24" borderId="0" xfId="0" applyFont="1" applyFill="1" applyAlignment="1">
      <alignment vertical="center"/>
    </xf>
    <xf numFmtId="0" fontId="28" fillId="7" borderId="13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 shrinkToFit="1"/>
    </xf>
    <xf numFmtId="0" fontId="26" fillId="7" borderId="12" xfId="0" applyFont="1" applyFill="1" applyBorder="1" applyAlignment="1">
      <alignment horizontal="center" vertical="center" shrinkToFit="1"/>
    </xf>
    <xf numFmtId="0" fontId="26" fillId="7" borderId="14" xfId="0" applyFont="1" applyFill="1" applyBorder="1" applyAlignment="1">
      <alignment horizontal="center" vertical="center" shrinkToFit="1"/>
    </xf>
    <xf numFmtId="0" fontId="26" fillId="7" borderId="16" xfId="0" applyFont="1" applyFill="1" applyBorder="1" applyAlignment="1">
      <alignment horizontal="center" vertical="center" shrinkToFit="1"/>
    </xf>
    <xf numFmtId="0" fontId="28" fillId="24" borderId="0" xfId="0" applyFont="1" applyFill="1" applyAlignment="1">
      <alignment horizontal="center" vertical="center"/>
    </xf>
    <xf numFmtId="0" fontId="21" fillId="24" borderId="10" xfId="0" applyNumberFormat="1" applyFont="1" applyFill="1" applyBorder="1" applyAlignment="1" applyProtection="1">
      <alignment horizontal="center" vertical="center"/>
      <protection locked="0"/>
    </xf>
    <xf numFmtId="0" fontId="21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24" borderId="12" xfId="0" applyNumberFormat="1" applyFont="1" applyFill="1" applyBorder="1" applyAlignment="1" applyProtection="1">
      <alignment horizontal="center" vertical="center"/>
      <protection locked="0"/>
    </xf>
    <xf numFmtId="49" fontId="21" fillId="7" borderId="19" xfId="0" applyNumberFormat="1" applyFont="1" applyFill="1" applyBorder="1" applyAlignment="1">
      <alignment horizontal="center" vertical="center" shrinkToFit="1"/>
    </xf>
    <xf numFmtId="49" fontId="21" fillId="7" borderId="23" xfId="0" applyNumberFormat="1" applyFont="1" applyFill="1" applyBorder="1" applyAlignment="1">
      <alignment horizontal="center" vertical="center" shrinkToFit="1"/>
    </xf>
    <xf numFmtId="49" fontId="21" fillId="7" borderId="10" xfId="0" applyNumberFormat="1" applyFont="1" applyFill="1" applyBorder="1" applyAlignment="1" applyProtection="1">
      <alignment horizontal="center" vertical="center" shrinkToFit="1"/>
      <protection locked="0"/>
    </xf>
    <xf numFmtId="49" fontId="21" fillId="7" borderId="11" xfId="0" applyNumberFormat="1" applyFont="1" applyFill="1" applyBorder="1" applyAlignment="1" applyProtection="1">
      <alignment horizontal="center" vertical="center" shrinkToFit="1"/>
      <protection locked="0"/>
    </xf>
    <xf numFmtId="49" fontId="21" fillId="7" borderId="12" xfId="0" applyNumberFormat="1" applyFont="1" applyFill="1" applyBorder="1" applyAlignment="1" applyProtection="1">
      <alignment horizontal="center" vertical="center" shrinkToFit="1"/>
      <protection locked="0"/>
    </xf>
    <xf numFmtId="49" fontId="21" fillId="7" borderId="14" xfId="0" applyNumberFormat="1" applyFont="1" applyFill="1" applyBorder="1" applyAlignment="1" applyProtection="1">
      <alignment horizontal="center" vertical="center" shrinkToFit="1"/>
      <protection locked="0"/>
    </xf>
    <xf numFmtId="49" fontId="21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1" fillId="7" borderId="16" xfId="0" applyNumberFormat="1" applyFont="1" applyFill="1" applyBorder="1" applyAlignment="1" applyProtection="1">
      <alignment horizontal="center" vertical="center" shrinkToFit="1"/>
      <protection locked="0"/>
    </xf>
    <xf numFmtId="0" fontId="21" fillId="23" borderId="10" xfId="0" applyNumberFormat="1" applyFont="1" applyFill="1" applyBorder="1" applyAlignment="1" applyProtection="1">
      <alignment horizontal="center" vertical="center"/>
      <protection/>
    </xf>
    <xf numFmtId="0" fontId="21" fillId="23" borderId="11" xfId="0" applyNumberFormat="1" applyFont="1" applyFill="1" applyBorder="1" applyAlignment="1" applyProtection="1">
      <alignment horizontal="center" vertical="center"/>
      <protection/>
    </xf>
    <xf numFmtId="0" fontId="21" fillId="23" borderId="12" xfId="0" applyNumberFormat="1" applyFont="1" applyFill="1" applyBorder="1" applyAlignment="1" applyProtection="1">
      <alignment horizontal="center" vertical="center"/>
      <protection/>
    </xf>
    <xf numFmtId="0" fontId="21" fillId="23" borderId="14" xfId="0" applyNumberFormat="1" applyFont="1" applyFill="1" applyBorder="1" applyAlignment="1" applyProtection="1">
      <alignment horizontal="center" vertical="center"/>
      <protection/>
    </xf>
    <xf numFmtId="0" fontId="21" fillId="23" borderId="15" xfId="0" applyNumberFormat="1" applyFont="1" applyFill="1" applyBorder="1" applyAlignment="1" applyProtection="1">
      <alignment horizontal="center" vertical="center"/>
      <protection/>
    </xf>
    <xf numFmtId="0" fontId="21" fillId="23" borderId="16" xfId="0" applyNumberFormat="1" applyFont="1" applyFill="1" applyBorder="1" applyAlignment="1" applyProtection="1">
      <alignment horizontal="center" vertical="center"/>
      <protection/>
    </xf>
    <xf numFmtId="0" fontId="25" fillId="7" borderId="10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181" fontId="25" fillId="21" borderId="13" xfId="0" applyNumberFormat="1" applyFont="1" applyFill="1" applyBorder="1" applyAlignment="1">
      <alignment horizontal="center" vertical="center"/>
    </xf>
    <xf numFmtId="49" fontId="21" fillId="11" borderId="13" xfId="0" applyNumberFormat="1" applyFont="1" applyFill="1" applyBorder="1" applyAlignment="1">
      <alignment horizontal="center" vertical="center" shrinkToFit="1"/>
    </xf>
    <xf numFmtId="0" fontId="0" fillId="11" borderId="13" xfId="0" applyFont="1" applyFill="1" applyBorder="1" applyAlignment="1" applyProtection="1">
      <alignment horizontal="left" vertical="center" indent="1" shrinkToFit="1"/>
      <protection locked="0"/>
    </xf>
    <xf numFmtId="49" fontId="21" fillId="11" borderId="20" xfId="0" applyNumberFormat="1" applyFont="1" applyFill="1" applyBorder="1" applyAlignment="1">
      <alignment horizontal="center" vertical="center" shrinkToFit="1"/>
    </xf>
    <xf numFmtId="0" fontId="0" fillId="11" borderId="10" xfId="0" applyFont="1" applyFill="1" applyBorder="1" applyAlignment="1" applyProtection="1">
      <alignment horizontal="left" vertical="center" indent="1" shrinkToFit="1"/>
      <protection locked="0"/>
    </xf>
    <xf numFmtId="0" fontId="0" fillId="11" borderId="11" xfId="0" applyFont="1" applyFill="1" applyBorder="1" applyAlignment="1" applyProtection="1">
      <alignment horizontal="left" vertical="center" indent="1" shrinkToFit="1"/>
      <protection locked="0"/>
    </xf>
    <xf numFmtId="0" fontId="0" fillId="11" borderId="12" xfId="0" applyFont="1" applyFill="1" applyBorder="1" applyAlignment="1" applyProtection="1">
      <alignment horizontal="left" vertical="center" indent="1" shrinkToFit="1"/>
      <protection locked="0"/>
    </xf>
    <xf numFmtId="0" fontId="0" fillId="11" borderId="14" xfId="0" applyFont="1" applyFill="1" applyBorder="1" applyAlignment="1" applyProtection="1">
      <alignment horizontal="left" vertical="center" indent="1" shrinkToFit="1"/>
      <protection locked="0"/>
    </xf>
    <xf numFmtId="0" fontId="0" fillId="11" borderId="15" xfId="0" applyFont="1" applyFill="1" applyBorder="1" applyAlignment="1" applyProtection="1">
      <alignment horizontal="left" vertical="center" indent="1" shrinkToFit="1"/>
      <protection locked="0"/>
    </xf>
    <xf numFmtId="0" fontId="0" fillId="11" borderId="16" xfId="0" applyFont="1" applyFill="1" applyBorder="1" applyAlignment="1" applyProtection="1">
      <alignment horizontal="left" vertical="center" indent="1" shrinkToFit="1"/>
      <protection locked="0"/>
    </xf>
    <xf numFmtId="181" fontId="29" fillId="21" borderId="13" xfId="0" applyNumberFormat="1" applyFont="1" applyFill="1" applyBorder="1" applyAlignment="1">
      <alignment horizontal="center" vertical="center"/>
    </xf>
    <xf numFmtId="0" fontId="25" fillId="21" borderId="19" xfId="0" applyFont="1" applyFill="1" applyBorder="1" applyAlignment="1">
      <alignment horizontal="center" vertical="center"/>
    </xf>
    <xf numFmtId="0" fontId="25" fillId="21" borderId="14" xfId="0" applyFont="1" applyFill="1" applyBorder="1" applyAlignment="1">
      <alignment horizontal="center" vertical="center"/>
    </xf>
    <xf numFmtId="0" fontId="25" fillId="21" borderId="13" xfId="0" applyFont="1" applyFill="1" applyBorder="1" applyAlignment="1">
      <alignment horizontal="center" vertical="center"/>
    </xf>
    <xf numFmtId="0" fontId="25" fillId="21" borderId="20" xfId="0" applyFont="1" applyFill="1" applyBorder="1" applyAlignment="1">
      <alignment horizontal="center" vertical="center"/>
    </xf>
    <xf numFmtId="0" fontId="29" fillId="21" borderId="19" xfId="0" applyFont="1" applyFill="1" applyBorder="1" applyAlignment="1">
      <alignment horizontal="center" vertical="center"/>
    </xf>
    <xf numFmtId="0" fontId="29" fillId="21" borderId="13" xfId="0" applyFont="1" applyFill="1" applyBorder="1" applyAlignment="1">
      <alignment horizontal="center" vertical="center"/>
    </xf>
    <xf numFmtId="0" fontId="29" fillId="21" borderId="14" xfId="0" applyFont="1" applyFill="1" applyBorder="1" applyAlignment="1">
      <alignment horizontal="center" vertical="center"/>
    </xf>
    <xf numFmtId="0" fontId="29" fillId="21" borderId="20" xfId="0" applyFont="1" applyFill="1" applyBorder="1" applyAlignment="1">
      <alignment horizontal="center" vertical="center"/>
    </xf>
    <xf numFmtId="0" fontId="0" fillId="11" borderId="10" xfId="0" applyFont="1" applyFill="1" applyBorder="1" applyAlignment="1" applyProtection="1">
      <alignment horizontal="left" vertical="center" wrapText="1" indent="1" shrinkToFit="1"/>
      <protection locked="0"/>
    </xf>
    <xf numFmtId="0" fontId="0" fillId="11" borderId="11" xfId="0" applyFont="1" applyFill="1" applyBorder="1" applyAlignment="1" applyProtection="1">
      <alignment horizontal="left" vertical="center" wrapText="1" indent="1" shrinkToFit="1"/>
      <protection locked="0"/>
    </xf>
    <xf numFmtId="0" fontId="0" fillId="11" borderId="12" xfId="0" applyFont="1" applyFill="1" applyBorder="1" applyAlignment="1" applyProtection="1">
      <alignment horizontal="left" vertical="center" wrapText="1" indent="1" shrinkToFit="1"/>
      <protection locked="0"/>
    </xf>
    <xf numFmtId="0" fontId="0" fillId="11" borderId="14" xfId="0" applyFont="1" applyFill="1" applyBorder="1" applyAlignment="1" applyProtection="1">
      <alignment horizontal="left" vertical="center" wrapText="1" indent="1" shrinkToFit="1"/>
      <protection locked="0"/>
    </xf>
    <xf numFmtId="0" fontId="0" fillId="11" borderId="15" xfId="0" applyFont="1" applyFill="1" applyBorder="1" applyAlignment="1" applyProtection="1">
      <alignment horizontal="left" vertical="center" wrapText="1" indent="1" shrinkToFit="1"/>
      <protection locked="0"/>
    </xf>
    <xf numFmtId="0" fontId="0" fillId="11" borderId="16" xfId="0" applyFont="1" applyFill="1" applyBorder="1" applyAlignment="1" applyProtection="1">
      <alignment horizontal="left" vertical="center" wrapText="1" indent="1" shrinkToFit="1"/>
      <protection locked="0"/>
    </xf>
    <xf numFmtId="0" fontId="21" fillId="24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6"/>
  <sheetViews>
    <sheetView tabSelected="1" zoomScale="90" zoomScaleNormal="90" zoomScalePageLayoutView="0" workbookViewId="0" topLeftCell="A1">
      <pane xSplit="11" ySplit="6" topLeftCell="L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BA13" sqref="BA13"/>
    </sheetView>
  </sheetViews>
  <sheetFormatPr defaultColWidth="2.375" defaultRowHeight="15.75" customHeight="1"/>
  <cols>
    <col min="1" max="1" width="1.25" style="1" customWidth="1"/>
    <col min="2" max="11" width="2.625" style="1" customWidth="1"/>
    <col min="12" max="12" width="3.125" style="1" customWidth="1"/>
    <col min="13" max="13" width="0.74609375" style="1" customWidth="1"/>
    <col min="14" max="15" width="3.125" style="1" customWidth="1"/>
    <col min="16" max="16" width="0.74609375" style="1" customWidth="1"/>
    <col min="17" max="18" width="3.125" style="1" customWidth="1"/>
    <col min="19" max="19" width="0.74609375" style="1" customWidth="1"/>
    <col min="20" max="21" width="3.125" style="1" customWidth="1"/>
    <col min="22" max="22" width="0.74609375" style="1" customWidth="1"/>
    <col min="23" max="24" width="3.125" style="1" customWidth="1"/>
    <col min="25" max="25" width="0.74609375" style="1" customWidth="1"/>
    <col min="26" max="27" width="3.125" style="1" customWidth="1"/>
    <col min="28" max="28" width="0.74609375" style="1" customWidth="1"/>
    <col min="29" max="29" width="3.125" style="1" customWidth="1"/>
    <col min="30" max="39" width="2.625" style="1" customWidth="1"/>
    <col min="40" max="45" width="2.625" style="1" hidden="1" customWidth="1"/>
    <col min="46" max="48" width="2.625" style="1" customWidth="1"/>
    <col min="49" max="49" width="2.625" style="2" customWidth="1"/>
    <col min="50" max="50" width="2.625" style="31" customWidth="1"/>
    <col min="51" max="55" width="2.625" style="1" customWidth="1"/>
    <col min="56" max="16384" width="2.375" style="1" customWidth="1"/>
  </cols>
  <sheetData>
    <row r="1" spans="4:46" ht="15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2:50" s="3" customFormat="1" ht="24">
      <c r="B2" s="4" t="s">
        <v>42</v>
      </c>
      <c r="AJ2" s="30"/>
      <c r="AW2" s="5"/>
      <c r="AX2" s="32"/>
    </row>
    <row r="3" spans="33:47" ht="15.75" customHeight="1">
      <c r="AG3" s="63">
        <v>42036</v>
      </c>
      <c r="AH3" s="63"/>
      <c r="AI3" s="63"/>
      <c r="AJ3" s="63"/>
      <c r="AK3" s="63"/>
      <c r="AL3" s="63"/>
      <c r="AM3" s="133" t="s">
        <v>49</v>
      </c>
      <c r="AN3" s="133"/>
      <c r="AO3" s="133"/>
      <c r="AP3" s="133"/>
      <c r="AQ3" s="133"/>
      <c r="AR3" s="133"/>
      <c r="AS3" s="133"/>
      <c r="AT3" s="133"/>
      <c r="AU3" s="133"/>
    </row>
    <row r="4" spans="3:52" ht="15.75" customHeight="1">
      <c r="C4" s="99"/>
      <c r="D4" s="100"/>
      <c r="E4" s="100"/>
      <c r="F4" s="100"/>
      <c r="G4" s="100"/>
      <c r="H4" s="100"/>
      <c r="I4" s="100"/>
      <c r="J4" s="100"/>
      <c r="K4" s="101"/>
      <c r="L4" s="49" t="s">
        <v>0</v>
      </c>
      <c r="M4" s="50"/>
      <c r="N4" s="51"/>
      <c r="O4" s="50" t="s">
        <v>1</v>
      </c>
      <c r="P4" s="50"/>
      <c r="Q4" s="50"/>
      <c r="R4" s="49" t="s">
        <v>2</v>
      </c>
      <c r="S4" s="50"/>
      <c r="T4" s="51"/>
      <c r="U4" s="50" t="s">
        <v>3</v>
      </c>
      <c r="V4" s="50"/>
      <c r="W4" s="50"/>
      <c r="X4" s="49" t="s">
        <v>7</v>
      </c>
      <c r="Y4" s="50"/>
      <c r="Z4" s="50"/>
      <c r="AA4" s="49" t="s">
        <v>8</v>
      </c>
      <c r="AB4" s="50"/>
      <c r="AC4" s="51"/>
      <c r="AD4" s="72" t="s">
        <v>9</v>
      </c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  <c r="AW4" s="6"/>
      <c r="AX4" s="33"/>
      <c r="AY4" s="6"/>
      <c r="AZ4" s="6"/>
    </row>
    <row r="5" spans="3:52" ht="15.75" customHeight="1">
      <c r="C5" s="102"/>
      <c r="D5" s="103"/>
      <c r="E5" s="103"/>
      <c r="F5" s="103"/>
      <c r="G5" s="103"/>
      <c r="H5" s="103"/>
      <c r="I5" s="103"/>
      <c r="J5" s="103"/>
      <c r="K5" s="104"/>
      <c r="L5" s="87" t="s">
        <v>11</v>
      </c>
      <c r="M5" s="88"/>
      <c r="N5" s="89"/>
      <c r="O5" s="87" t="s">
        <v>14</v>
      </c>
      <c r="P5" s="88"/>
      <c r="Q5" s="89"/>
      <c r="R5" s="87" t="s">
        <v>10</v>
      </c>
      <c r="S5" s="88"/>
      <c r="T5" s="89"/>
      <c r="U5" s="87" t="s">
        <v>13</v>
      </c>
      <c r="V5" s="88"/>
      <c r="W5" s="89"/>
      <c r="X5" s="87" t="s">
        <v>32</v>
      </c>
      <c r="Y5" s="88"/>
      <c r="Z5" s="89"/>
      <c r="AA5" s="87" t="s">
        <v>12</v>
      </c>
      <c r="AB5" s="88"/>
      <c r="AC5" s="89"/>
      <c r="AD5" s="55" t="s">
        <v>30</v>
      </c>
      <c r="AE5" s="56"/>
      <c r="AF5" s="66" t="s">
        <v>15</v>
      </c>
      <c r="AG5" s="56"/>
      <c r="AH5" s="66" t="s">
        <v>4</v>
      </c>
      <c r="AI5" s="56"/>
      <c r="AJ5" s="66" t="s">
        <v>5</v>
      </c>
      <c r="AK5" s="56"/>
      <c r="AL5" s="77" t="s">
        <v>29</v>
      </c>
      <c r="AM5" s="78"/>
      <c r="AN5" s="66" t="s">
        <v>16</v>
      </c>
      <c r="AO5" s="56"/>
      <c r="AP5" s="66" t="s">
        <v>17</v>
      </c>
      <c r="AQ5" s="56"/>
      <c r="AR5" s="66" t="s">
        <v>18</v>
      </c>
      <c r="AS5" s="56"/>
      <c r="AT5" s="55" t="s">
        <v>46</v>
      </c>
      <c r="AU5" s="56"/>
      <c r="AW5" s="6"/>
      <c r="AX5" s="33"/>
      <c r="AY5" s="6"/>
      <c r="AZ5" s="6"/>
    </row>
    <row r="6" spans="3:52" ht="15.75" customHeight="1">
      <c r="C6" s="105"/>
      <c r="D6" s="106"/>
      <c r="E6" s="106"/>
      <c r="F6" s="106"/>
      <c r="G6" s="106"/>
      <c r="H6" s="106"/>
      <c r="I6" s="106"/>
      <c r="J6" s="106"/>
      <c r="K6" s="107"/>
      <c r="L6" s="90" t="s">
        <v>19</v>
      </c>
      <c r="M6" s="91"/>
      <c r="N6" s="92"/>
      <c r="O6" s="90" t="s">
        <v>22</v>
      </c>
      <c r="P6" s="91"/>
      <c r="Q6" s="92"/>
      <c r="R6" s="90" t="s">
        <v>33</v>
      </c>
      <c r="S6" s="91"/>
      <c r="T6" s="92"/>
      <c r="U6" s="90" t="s">
        <v>21</v>
      </c>
      <c r="V6" s="91"/>
      <c r="W6" s="92"/>
      <c r="X6" s="90" t="s">
        <v>37</v>
      </c>
      <c r="Y6" s="91"/>
      <c r="Z6" s="92"/>
      <c r="AA6" s="90" t="s">
        <v>20</v>
      </c>
      <c r="AB6" s="91"/>
      <c r="AC6" s="92"/>
      <c r="AD6" s="64"/>
      <c r="AE6" s="65"/>
      <c r="AF6" s="64"/>
      <c r="AG6" s="65"/>
      <c r="AH6" s="64"/>
      <c r="AI6" s="65"/>
      <c r="AJ6" s="64"/>
      <c r="AK6" s="65"/>
      <c r="AL6" s="79"/>
      <c r="AM6" s="80"/>
      <c r="AN6" s="64"/>
      <c r="AO6" s="65"/>
      <c r="AP6" s="64"/>
      <c r="AQ6" s="65"/>
      <c r="AR6" s="64" t="s">
        <v>23</v>
      </c>
      <c r="AS6" s="65"/>
      <c r="AT6" s="57"/>
      <c r="AU6" s="58"/>
      <c r="AW6" s="6"/>
      <c r="AX6" s="33"/>
      <c r="AY6" s="6"/>
      <c r="AZ6" s="6"/>
    </row>
    <row r="7" spans="3:58" ht="15.75" customHeight="1">
      <c r="C7" s="111" t="s">
        <v>0</v>
      </c>
      <c r="D7" s="112" t="s">
        <v>31</v>
      </c>
      <c r="E7" s="113"/>
      <c r="F7" s="113"/>
      <c r="G7" s="113"/>
      <c r="H7" s="113"/>
      <c r="I7" s="113"/>
      <c r="J7" s="113"/>
      <c r="K7" s="114"/>
      <c r="L7" s="93"/>
      <c r="M7" s="94"/>
      <c r="N7" s="95"/>
      <c r="O7" s="82" t="s">
        <v>43</v>
      </c>
      <c r="P7" s="83"/>
      <c r="Q7" s="84"/>
      <c r="R7" s="82" t="s">
        <v>43</v>
      </c>
      <c r="S7" s="83"/>
      <c r="T7" s="84"/>
      <c r="U7" s="82" t="s">
        <v>43</v>
      </c>
      <c r="V7" s="83"/>
      <c r="W7" s="84"/>
      <c r="X7" s="82" t="s">
        <v>44</v>
      </c>
      <c r="Y7" s="83"/>
      <c r="Z7" s="84"/>
      <c r="AA7" s="82" t="s">
        <v>43</v>
      </c>
      <c r="AB7" s="83"/>
      <c r="AC7" s="84"/>
      <c r="AD7" s="60">
        <f>COUNTA($L7:$AC7)</f>
        <v>5</v>
      </c>
      <c r="AE7" s="60"/>
      <c r="AF7" s="60">
        <f>COUNTIF($L7:$AC7,"○")</f>
        <v>1</v>
      </c>
      <c r="AG7" s="60"/>
      <c r="AH7" s="60">
        <f>COUNTIF($L7:$AC7,"●")</f>
        <v>4</v>
      </c>
      <c r="AI7" s="60"/>
      <c r="AJ7" s="60">
        <f>COUNTIF($L7:$AC7,"△")</f>
        <v>0</v>
      </c>
      <c r="AK7" s="60"/>
      <c r="AL7" s="70">
        <f>COUNTIF($L7:$AC7,"○")*3+COUNTIF($L7:$AC7,"△")</f>
        <v>3</v>
      </c>
      <c r="AM7" s="70"/>
      <c r="AN7" s="59" t="e">
        <f>L8+O8+R8+U8+X8+AA8+#REF!+#REF!+#REF!+#REF!+#REF!</f>
        <v>#REF!</v>
      </c>
      <c r="AO7" s="59"/>
      <c r="AP7" s="59" t="e">
        <f>N8+Q8+T8+W8+Z8+AC8+#REF!+#REF!+#REF!+#REF!+#REF!</f>
        <v>#REF!</v>
      </c>
      <c r="AQ7" s="59"/>
      <c r="AR7" s="59" t="e">
        <f>AN7-AP7</f>
        <v>#REF!</v>
      </c>
      <c r="AS7" s="39"/>
      <c r="AT7" s="108">
        <v>6</v>
      </c>
      <c r="AU7" s="108"/>
      <c r="AW7" s="7"/>
      <c r="AX7" s="33" t="s">
        <v>34</v>
      </c>
      <c r="AY7" s="7"/>
      <c r="AZ7" s="6"/>
      <c r="BC7" s="8"/>
      <c r="BF7" s="9"/>
    </row>
    <row r="8" spans="3:58" ht="15.75" customHeight="1">
      <c r="C8" s="111"/>
      <c r="D8" s="115"/>
      <c r="E8" s="116"/>
      <c r="F8" s="116"/>
      <c r="G8" s="116"/>
      <c r="H8" s="116"/>
      <c r="I8" s="116"/>
      <c r="J8" s="116"/>
      <c r="K8" s="117"/>
      <c r="L8" s="96"/>
      <c r="M8" s="97"/>
      <c r="N8" s="98"/>
      <c r="O8" s="27">
        <v>0</v>
      </c>
      <c r="P8" s="28" t="s">
        <v>6</v>
      </c>
      <c r="Q8" s="29">
        <v>4</v>
      </c>
      <c r="R8" s="27">
        <v>1</v>
      </c>
      <c r="S8" s="28" t="s">
        <v>6</v>
      </c>
      <c r="T8" s="29">
        <v>7</v>
      </c>
      <c r="U8" s="27">
        <v>4</v>
      </c>
      <c r="V8" s="28" t="s">
        <v>6</v>
      </c>
      <c r="W8" s="29">
        <v>7</v>
      </c>
      <c r="X8" s="27">
        <v>14</v>
      </c>
      <c r="Y8" s="28" t="s">
        <v>6</v>
      </c>
      <c r="Z8" s="29">
        <v>2</v>
      </c>
      <c r="AA8" s="27">
        <v>4</v>
      </c>
      <c r="AB8" s="28" t="s">
        <v>6</v>
      </c>
      <c r="AC8" s="29">
        <v>7</v>
      </c>
      <c r="AD8" s="60"/>
      <c r="AE8" s="60"/>
      <c r="AF8" s="60"/>
      <c r="AG8" s="60"/>
      <c r="AH8" s="60"/>
      <c r="AI8" s="60"/>
      <c r="AJ8" s="60"/>
      <c r="AK8" s="60"/>
      <c r="AL8" s="71"/>
      <c r="AM8" s="71"/>
      <c r="AN8" s="60"/>
      <c r="AO8" s="60"/>
      <c r="AP8" s="60"/>
      <c r="AQ8" s="60"/>
      <c r="AR8" s="60"/>
      <c r="AS8" s="67"/>
      <c r="AT8" s="108"/>
      <c r="AU8" s="108"/>
      <c r="AW8" s="7"/>
      <c r="AX8" s="33" t="s">
        <v>35</v>
      </c>
      <c r="AY8" s="6"/>
      <c r="AZ8" s="6"/>
      <c r="BD8" s="10"/>
      <c r="BE8" s="10"/>
      <c r="BF8" s="10"/>
    </row>
    <row r="9" spans="3:58" ht="15.75" customHeight="1">
      <c r="C9" s="109" t="s">
        <v>1</v>
      </c>
      <c r="D9" s="110" t="s">
        <v>40</v>
      </c>
      <c r="E9" s="110"/>
      <c r="F9" s="110"/>
      <c r="G9" s="110"/>
      <c r="H9" s="110"/>
      <c r="I9" s="110"/>
      <c r="J9" s="110"/>
      <c r="K9" s="110"/>
      <c r="L9" s="82" t="s">
        <v>44</v>
      </c>
      <c r="M9" s="83"/>
      <c r="N9" s="84"/>
      <c r="O9" s="93"/>
      <c r="P9" s="94"/>
      <c r="Q9" s="95"/>
      <c r="R9" s="82" t="s">
        <v>44</v>
      </c>
      <c r="S9" s="83"/>
      <c r="T9" s="84"/>
      <c r="U9" s="82" t="s">
        <v>44</v>
      </c>
      <c r="V9" s="83"/>
      <c r="W9" s="84"/>
      <c r="X9" s="82" t="s">
        <v>44</v>
      </c>
      <c r="Y9" s="83"/>
      <c r="Z9" s="84"/>
      <c r="AA9" s="82" t="s">
        <v>44</v>
      </c>
      <c r="AB9" s="83"/>
      <c r="AC9" s="84"/>
      <c r="AD9" s="60">
        <f>COUNTA($L9:$AC9)</f>
        <v>5</v>
      </c>
      <c r="AE9" s="60"/>
      <c r="AF9" s="60">
        <f>COUNTIF($L9:$AC9,"○")</f>
        <v>5</v>
      </c>
      <c r="AG9" s="60"/>
      <c r="AH9" s="60">
        <f>COUNTIF($L9:$AC9,"●")</f>
        <v>0</v>
      </c>
      <c r="AI9" s="60"/>
      <c r="AJ9" s="60">
        <f>COUNTIF($L9:$AC9,"△")</f>
        <v>0</v>
      </c>
      <c r="AK9" s="60"/>
      <c r="AL9" s="70">
        <f>COUNTIF($L9:$AC9,"○")*3+COUNTIF($L9:$AC9,"△")</f>
        <v>15</v>
      </c>
      <c r="AM9" s="70"/>
      <c r="AN9" s="59" t="e">
        <f>L10+O10+R10+U10+X10+AA10+#REF!+#REF!+#REF!+#REF!+#REF!</f>
        <v>#REF!</v>
      </c>
      <c r="AO9" s="59"/>
      <c r="AP9" s="59" t="e">
        <f>N10+Q10+T10+W10+Z10+AC10+#REF!+#REF!+#REF!+#REF!+#REF!</f>
        <v>#REF!</v>
      </c>
      <c r="AQ9" s="59"/>
      <c r="AR9" s="59" t="e">
        <f>AN9-AP9</f>
        <v>#REF!</v>
      </c>
      <c r="AS9" s="39"/>
      <c r="AT9" s="118">
        <f>IF(AD9=0,"",RANK(AL9,$AL$7:$AM$18,0))</f>
        <v>1</v>
      </c>
      <c r="AU9" s="118"/>
      <c r="AW9" s="7"/>
      <c r="AX9" s="33" t="s">
        <v>36</v>
      </c>
      <c r="AY9" s="7"/>
      <c r="AZ9" s="6"/>
      <c r="BD9" s="10"/>
      <c r="BE9" s="10"/>
      <c r="BF9" s="10"/>
    </row>
    <row r="10" spans="3:58" ht="15.75" customHeight="1">
      <c r="C10" s="109"/>
      <c r="D10" s="110"/>
      <c r="E10" s="110"/>
      <c r="F10" s="110"/>
      <c r="G10" s="110"/>
      <c r="H10" s="110"/>
      <c r="I10" s="110"/>
      <c r="J10" s="110"/>
      <c r="K10" s="110"/>
      <c r="L10" s="27">
        <f>Q8</f>
        <v>4</v>
      </c>
      <c r="M10" s="28" t="s">
        <v>6</v>
      </c>
      <c r="N10" s="29">
        <f>O8</f>
        <v>0</v>
      </c>
      <c r="O10" s="96"/>
      <c r="P10" s="97"/>
      <c r="Q10" s="98"/>
      <c r="R10" s="27">
        <v>1</v>
      </c>
      <c r="S10" s="28" t="s">
        <v>6</v>
      </c>
      <c r="T10" s="29">
        <v>0</v>
      </c>
      <c r="U10" s="27">
        <v>8</v>
      </c>
      <c r="V10" s="28" t="s">
        <v>6</v>
      </c>
      <c r="W10" s="29">
        <v>4</v>
      </c>
      <c r="X10" s="27">
        <v>4</v>
      </c>
      <c r="Y10" s="28" t="s">
        <v>6</v>
      </c>
      <c r="Z10" s="29">
        <v>2</v>
      </c>
      <c r="AA10" s="27">
        <v>3</v>
      </c>
      <c r="AB10" s="28" t="s">
        <v>6</v>
      </c>
      <c r="AC10" s="29">
        <v>0</v>
      </c>
      <c r="AD10" s="60"/>
      <c r="AE10" s="60"/>
      <c r="AF10" s="60"/>
      <c r="AG10" s="60"/>
      <c r="AH10" s="60"/>
      <c r="AI10" s="60"/>
      <c r="AJ10" s="60"/>
      <c r="AK10" s="60"/>
      <c r="AL10" s="71"/>
      <c r="AM10" s="71"/>
      <c r="AN10" s="60"/>
      <c r="AO10" s="60"/>
      <c r="AP10" s="60"/>
      <c r="AQ10" s="60"/>
      <c r="AR10" s="60"/>
      <c r="AS10" s="67"/>
      <c r="AT10" s="118"/>
      <c r="AU10" s="118"/>
      <c r="AW10" s="7"/>
      <c r="AX10" s="33"/>
      <c r="AY10" s="6"/>
      <c r="AZ10" s="6"/>
      <c r="BD10" s="10"/>
      <c r="BE10" s="10"/>
      <c r="BF10" s="10"/>
    </row>
    <row r="11" spans="3:58" ht="15.75" customHeight="1">
      <c r="C11" s="109" t="s">
        <v>2</v>
      </c>
      <c r="D11" s="110" t="s">
        <v>41</v>
      </c>
      <c r="E11" s="110"/>
      <c r="F11" s="110"/>
      <c r="G11" s="110"/>
      <c r="H11" s="110"/>
      <c r="I11" s="110"/>
      <c r="J11" s="110"/>
      <c r="K11" s="110"/>
      <c r="L11" s="82" t="s">
        <v>44</v>
      </c>
      <c r="M11" s="83"/>
      <c r="N11" s="84"/>
      <c r="O11" s="82" t="s">
        <v>43</v>
      </c>
      <c r="P11" s="83"/>
      <c r="Q11" s="84"/>
      <c r="R11" s="93"/>
      <c r="S11" s="94"/>
      <c r="T11" s="95"/>
      <c r="U11" s="82" t="s">
        <v>44</v>
      </c>
      <c r="V11" s="83"/>
      <c r="W11" s="84"/>
      <c r="X11" s="82" t="s">
        <v>44</v>
      </c>
      <c r="Y11" s="83"/>
      <c r="Z11" s="84"/>
      <c r="AA11" s="82" t="s">
        <v>44</v>
      </c>
      <c r="AB11" s="83"/>
      <c r="AC11" s="84"/>
      <c r="AD11" s="60">
        <f>COUNTA($L11:$AC11)</f>
        <v>5</v>
      </c>
      <c r="AE11" s="60"/>
      <c r="AF11" s="60">
        <f>COUNTIF($L11:$AC11,"○")</f>
        <v>4</v>
      </c>
      <c r="AG11" s="60"/>
      <c r="AH11" s="60">
        <f>COUNTIF($L11:$AC11,"●")</f>
        <v>1</v>
      </c>
      <c r="AI11" s="60"/>
      <c r="AJ11" s="60">
        <f>COUNTIF($L11:$AC11,"△")</f>
        <v>0</v>
      </c>
      <c r="AK11" s="60"/>
      <c r="AL11" s="70">
        <f>COUNTIF($L11:$AC11,"○")*3+COUNTIF($L11:$AC11,"△")</f>
        <v>12</v>
      </c>
      <c r="AM11" s="70"/>
      <c r="AN11" s="59" t="e">
        <f>L12+O12+R12+U12+X12+AA12+#REF!+#REF!+#REF!+#REF!+#REF!</f>
        <v>#REF!</v>
      </c>
      <c r="AO11" s="59"/>
      <c r="AP11" s="59" t="e">
        <f>N12+Q12+T12+W12+Z12+AC12+#REF!+#REF!+#REF!+#REF!+#REF!</f>
        <v>#REF!</v>
      </c>
      <c r="AQ11" s="59"/>
      <c r="AR11" s="59" t="e">
        <f>AN11-AP11</f>
        <v>#REF!</v>
      </c>
      <c r="AS11" s="39"/>
      <c r="AT11" s="118">
        <f>IF(AD11=0,"",RANK(AL11,$AL$7:$AM$18,0))</f>
        <v>2</v>
      </c>
      <c r="AU11" s="118"/>
      <c r="AW11" s="7"/>
      <c r="AX11" s="33"/>
      <c r="AY11" s="7"/>
      <c r="AZ11" s="6"/>
      <c r="BD11" s="10"/>
      <c r="BE11" s="10"/>
      <c r="BF11" s="10"/>
    </row>
    <row r="12" spans="3:58" ht="15.7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27">
        <f>T8</f>
        <v>7</v>
      </c>
      <c r="M12" s="28" t="s">
        <v>6</v>
      </c>
      <c r="N12" s="29">
        <f>R8</f>
        <v>1</v>
      </c>
      <c r="O12" s="27">
        <f>T10</f>
        <v>0</v>
      </c>
      <c r="P12" s="28" t="s">
        <v>6</v>
      </c>
      <c r="Q12" s="29">
        <f>R10</f>
        <v>1</v>
      </c>
      <c r="R12" s="96"/>
      <c r="S12" s="97"/>
      <c r="T12" s="98"/>
      <c r="U12" s="27">
        <v>17</v>
      </c>
      <c r="V12" s="28" t="s">
        <v>6</v>
      </c>
      <c r="W12" s="29">
        <v>0</v>
      </c>
      <c r="X12" s="27">
        <v>8</v>
      </c>
      <c r="Y12" s="28" t="s">
        <v>6</v>
      </c>
      <c r="Z12" s="29">
        <v>0</v>
      </c>
      <c r="AA12" s="27">
        <v>8</v>
      </c>
      <c r="AB12" s="28" t="s">
        <v>6</v>
      </c>
      <c r="AC12" s="29">
        <v>0</v>
      </c>
      <c r="AD12" s="60"/>
      <c r="AE12" s="60"/>
      <c r="AF12" s="60"/>
      <c r="AG12" s="60"/>
      <c r="AH12" s="60"/>
      <c r="AI12" s="60"/>
      <c r="AJ12" s="60"/>
      <c r="AK12" s="60"/>
      <c r="AL12" s="71"/>
      <c r="AM12" s="71"/>
      <c r="AN12" s="60"/>
      <c r="AO12" s="60"/>
      <c r="AP12" s="60"/>
      <c r="AQ12" s="60"/>
      <c r="AR12" s="60"/>
      <c r="AS12" s="67"/>
      <c r="AT12" s="118"/>
      <c r="AU12" s="118"/>
      <c r="AW12" s="7"/>
      <c r="AX12" s="33"/>
      <c r="AY12" s="6"/>
      <c r="AZ12" s="6"/>
      <c r="BD12" s="10"/>
      <c r="BE12" s="10"/>
      <c r="BF12" s="10"/>
    </row>
    <row r="13" spans="3:58" ht="15.75" customHeight="1">
      <c r="C13" s="111" t="s">
        <v>24</v>
      </c>
      <c r="D13" s="110" t="s">
        <v>38</v>
      </c>
      <c r="E13" s="110"/>
      <c r="F13" s="110"/>
      <c r="G13" s="110"/>
      <c r="H13" s="110"/>
      <c r="I13" s="110"/>
      <c r="J13" s="110"/>
      <c r="K13" s="110"/>
      <c r="L13" s="82" t="s">
        <v>44</v>
      </c>
      <c r="M13" s="83"/>
      <c r="N13" s="84"/>
      <c r="O13" s="82" t="s">
        <v>43</v>
      </c>
      <c r="P13" s="83"/>
      <c r="Q13" s="84"/>
      <c r="R13" s="82" t="s">
        <v>43</v>
      </c>
      <c r="S13" s="83"/>
      <c r="T13" s="84"/>
      <c r="U13" s="93"/>
      <c r="V13" s="94"/>
      <c r="W13" s="95"/>
      <c r="X13" s="82" t="s">
        <v>43</v>
      </c>
      <c r="Y13" s="83"/>
      <c r="Z13" s="84"/>
      <c r="AA13" s="82" t="s">
        <v>43</v>
      </c>
      <c r="AB13" s="83"/>
      <c r="AC13" s="84"/>
      <c r="AD13" s="60">
        <f>COUNTA($L13:$AC13)</f>
        <v>5</v>
      </c>
      <c r="AE13" s="60"/>
      <c r="AF13" s="60">
        <f>COUNTIF($L13:$AC13,"○")</f>
        <v>1</v>
      </c>
      <c r="AG13" s="60"/>
      <c r="AH13" s="60">
        <f>COUNTIF($L13:$AC13,"●")</f>
        <v>4</v>
      </c>
      <c r="AI13" s="60"/>
      <c r="AJ13" s="60">
        <f>COUNTIF($L13:$AC13,"△")</f>
        <v>0</v>
      </c>
      <c r="AK13" s="60"/>
      <c r="AL13" s="70">
        <f>COUNTIF($L13:$AC13,"○")*3+COUNTIF($L13:$AC13,"△")</f>
        <v>3</v>
      </c>
      <c r="AM13" s="70"/>
      <c r="AN13" s="59" t="e">
        <f>L14+O14+R14+U14+X14+AA14+#REF!+#REF!+#REF!+#REF!+#REF!</f>
        <v>#REF!</v>
      </c>
      <c r="AO13" s="59"/>
      <c r="AP13" s="59" t="e">
        <f>N14+Q14+T14+W14+Z14+AC14+#REF!+#REF!+#REF!+#REF!+#REF!</f>
        <v>#REF!</v>
      </c>
      <c r="AQ13" s="59"/>
      <c r="AR13" s="59" t="e">
        <f>AN13-AP13</f>
        <v>#REF!</v>
      </c>
      <c r="AS13" s="39"/>
      <c r="AT13" s="108">
        <f>IF(AD13=0,"",RANK(AL13,$AL$7:$AM$18,0))</f>
        <v>5</v>
      </c>
      <c r="AU13" s="108"/>
      <c r="AW13" s="7"/>
      <c r="AX13" s="33"/>
      <c r="AY13" s="7"/>
      <c r="AZ13" s="6"/>
      <c r="BD13" s="10"/>
      <c r="BE13" s="10"/>
      <c r="BF13" s="10"/>
    </row>
    <row r="14" spans="3:58" ht="15.75" customHeight="1">
      <c r="C14" s="111"/>
      <c r="D14" s="110"/>
      <c r="E14" s="110"/>
      <c r="F14" s="110"/>
      <c r="G14" s="110"/>
      <c r="H14" s="110"/>
      <c r="I14" s="110"/>
      <c r="J14" s="110"/>
      <c r="K14" s="110"/>
      <c r="L14" s="27">
        <f>W8</f>
        <v>7</v>
      </c>
      <c r="M14" s="28" t="s">
        <v>6</v>
      </c>
      <c r="N14" s="29">
        <f>U8</f>
        <v>4</v>
      </c>
      <c r="O14" s="27">
        <f>W10</f>
        <v>4</v>
      </c>
      <c r="P14" s="28" t="s">
        <v>6</v>
      </c>
      <c r="Q14" s="29">
        <f>U10</f>
        <v>8</v>
      </c>
      <c r="R14" s="27">
        <f>W12</f>
        <v>0</v>
      </c>
      <c r="S14" s="28" t="s">
        <v>6</v>
      </c>
      <c r="T14" s="29">
        <f>U12</f>
        <v>17</v>
      </c>
      <c r="U14" s="96"/>
      <c r="V14" s="97"/>
      <c r="W14" s="98"/>
      <c r="X14" s="27">
        <v>1</v>
      </c>
      <c r="Y14" s="28" t="s">
        <v>6</v>
      </c>
      <c r="Z14" s="29">
        <v>9</v>
      </c>
      <c r="AA14" s="27">
        <v>2</v>
      </c>
      <c r="AB14" s="28" t="s">
        <v>6</v>
      </c>
      <c r="AC14" s="29">
        <v>7</v>
      </c>
      <c r="AD14" s="60"/>
      <c r="AE14" s="60"/>
      <c r="AF14" s="60"/>
      <c r="AG14" s="60"/>
      <c r="AH14" s="60"/>
      <c r="AI14" s="60"/>
      <c r="AJ14" s="60"/>
      <c r="AK14" s="60"/>
      <c r="AL14" s="71"/>
      <c r="AM14" s="71"/>
      <c r="AN14" s="60"/>
      <c r="AO14" s="60"/>
      <c r="AP14" s="60"/>
      <c r="AQ14" s="60"/>
      <c r="AR14" s="60"/>
      <c r="AS14" s="67"/>
      <c r="AT14" s="108"/>
      <c r="AU14" s="108"/>
      <c r="AW14" s="7"/>
      <c r="AX14" s="33"/>
      <c r="AY14" s="6"/>
      <c r="AZ14" s="6"/>
      <c r="BD14" s="10"/>
      <c r="BE14" s="10"/>
      <c r="BF14" s="10"/>
    </row>
    <row r="15" spans="3:58" ht="15.75" customHeight="1">
      <c r="C15" s="109" t="s">
        <v>25</v>
      </c>
      <c r="D15" s="127" t="s">
        <v>45</v>
      </c>
      <c r="E15" s="128"/>
      <c r="F15" s="128"/>
      <c r="G15" s="128"/>
      <c r="H15" s="128"/>
      <c r="I15" s="128"/>
      <c r="J15" s="128"/>
      <c r="K15" s="129"/>
      <c r="L15" s="82" t="s">
        <v>43</v>
      </c>
      <c r="M15" s="83"/>
      <c r="N15" s="84"/>
      <c r="O15" s="82" t="s">
        <v>43</v>
      </c>
      <c r="P15" s="83"/>
      <c r="Q15" s="84"/>
      <c r="R15" s="82" t="s">
        <v>43</v>
      </c>
      <c r="S15" s="83"/>
      <c r="T15" s="84"/>
      <c r="U15" s="82" t="s">
        <v>44</v>
      </c>
      <c r="V15" s="83"/>
      <c r="W15" s="84"/>
      <c r="X15" s="93"/>
      <c r="Y15" s="94"/>
      <c r="Z15" s="95"/>
      <c r="AA15" s="82" t="s">
        <v>44</v>
      </c>
      <c r="AB15" s="83"/>
      <c r="AC15" s="84"/>
      <c r="AD15" s="60">
        <f>COUNTA($L15:$AC15)</f>
        <v>5</v>
      </c>
      <c r="AE15" s="60"/>
      <c r="AF15" s="60">
        <f>COUNTIF($L15:$AC15,"○")</f>
        <v>2</v>
      </c>
      <c r="AG15" s="60"/>
      <c r="AH15" s="60">
        <f>COUNTIF($L15:$AC15,"●")</f>
        <v>3</v>
      </c>
      <c r="AI15" s="60"/>
      <c r="AJ15" s="60">
        <f>COUNTIF($L15:$AC15,"△")</f>
        <v>0</v>
      </c>
      <c r="AK15" s="60"/>
      <c r="AL15" s="70">
        <f>COUNTIF($L15:$AC15,"○")*3+COUNTIF($L15:$AC15,"△")</f>
        <v>6</v>
      </c>
      <c r="AM15" s="70"/>
      <c r="AN15" s="119" t="e">
        <f>L16+O16+R16+U16+X16+AA16+#REF!+#REF!+#REF!+#REF!+#REF!</f>
        <v>#REF!</v>
      </c>
      <c r="AO15" s="119"/>
      <c r="AP15" s="119" t="e">
        <f>N16+Q16+T16+W16+Z16+AC16+#REF!+#REF!+#REF!+#REF!+#REF!</f>
        <v>#REF!</v>
      </c>
      <c r="AQ15" s="119"/>
      <c r="AR15" s="119" t="e">
        <f>AN15-AP15</f>
        <v>#REF!</v>
      </c>
      <c r="AS15" s="120"/>
      <c r="AT15" s="118">
        <f>IF(AD15=0,"",RANK(AL15,$AL$7:$AM$18,0))</f>
        <v>3</v>
      </c>
      <c r="AU15" s="118"/>
      <c r="AW15" s="7"/>
      <c r="AX15" s="33"/>
      <c r="AY15" s="7"/>
      <c r="AZ15" s="6"/>
      <c r="BC15" s="8"/>
      <c r="BF15" s="9"/>
    </row>
    <row r="16" spans="3:58" ht="15.75" customHeight="1">
      <c r="C16" s="109"/>
      <c r="D16" s="130"/>
      <c r="E16" s="131"/>
      <c r="F16" s="131"/>
      <c r="G16" s="131"/>
      <c r="H16" s="131"/>
      <c r="I16" s="131"/>
      <c r="J16" s="131"/>
      <c r="K16" s="132"/>
      <c r="L16" s="27">
        <f>Z8</f>
        <v>2</v>
      </c>
      <c r="M16" s="28" t="s">
        <v>6</v>
      </c>
      <c r="N16" s="29">
        <f>X8</f>
        <v>14</v>
      </c>
      <c r="O16" s="27">
        <f>Z10</f>
        <v>2</v>
      </c>
      <c r="P16" s="28" t="s">
        <v>6</v>
      </c>
      <c r="Q16" s="29">
        <f>X10</f>
        <v>4</v>
      </c>
      <c r="R16" s="27">
        <f>Z12</f>
        <v>0</v>
      </c>
      <c r="S16" s="28" t="s">
        <v>6</v>
      </c>
      <c r="T16" s="29">
        <f>X12</f>
        <v>8</v>
      </c>
      <c r="U16" s="27">
        <f>Z14</f>
        <v>9</v>
      </c>
      <c r="V16" s="28" t="s">
        <v>6</v>
      </c>
      <c r="W16" s="29">
        <f>X14</f>
        <v>1</v>
      </c>
      <c r="X16" s="96"/>
      <c r="Y16" s="97"/>
      <c r="Z16" s="98"/>
      <c r="AA16" s="27">
        <v>5</v>
      </c>
      <c r="AB16" s="28" t="s">
        <v>6</v>
      </c>
      <c r="AC16" s="29">
        <v>3</v>
      </c>
      <c r="AD16" s="60"/>
      <c r="AE16" s="60"/>
      <c r="AF16" s="60"/>
      <c r="AG16" s="60"/>
      <c r="AH16" s="60"/>
      <c r="AI16" s="60"/>
      <c r="AJ16" s="60"/>
      <c r="AK16" s="60"/>
      <c r="AL16" s="71"/>
      <c r="AM16" s="71"/>
      <c r="AN16" s="121"/>
      <c r="AO16" s="121"/>
      <c r="AP16" s="121"/>
      <c r="AQ16" s="121"/>
      <c r="AR16" s="121"/>
      <c r="AS16" s="122"/>
      <c r="AT16" s="118"/>
      <c r="AU16" s="118"/>
      <c r="AW16" s="7"/>
      <c r="AX16" s="33"/>
      <c r="AY16" s="6"/>
      <c r="AZ16" s="6"/>
      <c r="BD16" s="10"/>
      <c r="BE16" s="10"/>
      <c r="BF16" s="10"/>
    </row>
    <row r="17" spans="3:58" ht="15.75" customHeight="1">
      <c r="C17" s="109" t="s">
        <v>26</v>
      </c>
      <c r="D17" s="110" t="s">
        <v>39</v>
      </c>
      <c r="E17" s="110"/>
      <c r="F17" s="110"/>
      <c r="G17" s="110"/>
      <c r="H17" s="110"/>
      <c r="I17" s="110"/>
      <c r="J17" s="110"/>
      <c r="K17" s="110"/>
      <c r="L17" s="82" t="s">
        <v>44</v>
      </c>
      <c r="M17" s="83"/>
      <c r="N17" s="84"/>
      <c r="O17" s="82" t="s">
        <v>43</v>
      </c>
      <c r="P17" s="83"/>
      <c r="Q17" s="84"/>
      <c r="R17" s="82" t="s">
        <v>43</v>
      </c>
      <c r="S17" s="83"/>
      <c r="T17" s="84"/>
      <c r="U17" s="82" t="s">
        <v>44</v>
      </c>
      <c r="V17" s="83"/>
      <c r="W17" s="84"/>
      <c r="X17" s="82" t="s">
        <v>43</v>
      </c>
      <c r="Y17" s="83"/>
      <c r="Z17" s="84"/>
      <c r="AA17" s="93"/>
      <c r="AB17" s="94"/>
      <c r="AC17" s="95"/>
      <c r="AD17" s="60">
        <f>COUNTA($L17:$AC17)</f>
        <v>5</v>
      </c>
      <c r="AE17" s="60"/>
      <c r="AF17" s="60">
        <f>COUNTIF($L17:$AC17,"○")</f>
        <v>2</v>
      </c>
      <c r="AG17" s="60"/>
      <c r="AH17" s="60">
        <f>COUNTIF($L17:$AC17,"●")</f>
        <v>3</v>
      </c>
      <c r="AI17" s="60"/>
      <c r="AJ17" s="60">
        <f>COUNTIF($L17:$AC17,"△")</f>
        <v>0</v>
      </c>
      <c r="AK17" s="60"/>
      <c r="AL17" s="70">
        <f>COUNTIF($L17:$AC17,"○")*3+COUNTIF($L17:$AC17,"△")</f>
        <v>6</v>
      </c>
      <c r="AM17" s="70"/>
      <c r="AN17" s="123" t="e">
        <f>L18+O18+R18+U18+X18+AA18+#REF!+#REF!+#REF!+#REF!+#REF!</f>
        <v>#REF!</v>
      </c>
      <c r="AO17" s="123"/>
      <c r="AP17" s="123" t="e">
        <f>N18+Q18+T18+W18+Z18+AC18+#REF!+#REF!+#REF!+#REF!+#REF!</f>
        <v>#REF!</v>
      </c>
      <c r="AQ17" s="123"/>
      <c r="AR17" s="123" t="e">
        <f>AN17-AP17</f>
        <v>#REF!</v>
      </c>
      <c r="AS17" s="125"/>
      <c r="AT17" s="108">
        <v>4</v>
      </c>
      <c r="AU17" s="108"/>
      <c r="AW17" s="7"/>
      <c r="AX17" s="33"/>
      <c r="AY17" s="7"/>
      <c r="AZ17" s="6"/>
      <c r="BD17" s="10"/>
      <c r="BE17" s="10"/>
      <c r="BF17" s="10"/>
    </row>
    <row r="18" spans="3:58" ht="15.75" customHeight="1">
      <c r="C18" s="109"/>
      <c r="D18" s="110"/>
      <c r="E18" s="110"/>
      <c r="F18" s="110"/>
      <c r="G18" s="110"/>
      <c r="H18" s="110"/>
      <c r="I18" s="110"/>
      <c r="J18" s="110"/>
      <c r="K18" s="110"/>
      <c r="L18" s="27">
        <f>AC8</f>
        <v>7</v>
      </c>
      <c r="M18" s="28" t="s">
        <v>6</v>
      </c>
      <c r="N18" s="29">
        <f>AA8</f>
        <v>4</v>
      </c>
      <c r="O18" s="27">
        <f>AC10</f>
        <v>0</v>
      </c>
      <c r="P18" s="28" t="s">
        <v>6</v>
      </c>
      <c r="Q18" s="29">
        <f>AA10</f>
        <v>3</v>
      </c>
      <c r="R18" s="27">
        <f>AC12</f>
        <v>0</v>
      </c>
      <c r="S18" s="28" t="s">
        <v>6</v>
      </c>
      <c r="T18" s="29">
        <f>AA12</f>
        <v>8</v>
      </c>
      <c r="U18" s="27">
        <f>AC14</f>
        <v>7</v>
      </c>
      <c r="V18" s="28" t="s">
        <v>6</v>
      </c>
      <c r="W18" s="29">
        <f>AA14</f>
        <v>2</v>
      </c>
      <c r="X18" s="27">
        <f>AC16</f>
        <v>3</v>
      </c>
      <c r="Y18" s="28" t="s">
        <v>6</v>
      </c>
      <c r="Z18" s="29">
        <f>AA16</f>
        <v>5</v>
      </c>
      <c r="AA18" s="96"/>
      <c r="AB18" s="97"/>
      <c r="AC18" s="98"/>
      <c r="AD18" s="60"/>
      <c r="AE18" s="60"/>
      <c r="AF18" s="60"/>
      <c r="AG18" s="60"/>
      <c r="AH18" s="60"/>
      <c r="AI18" s="60"/>
      <c r="AJ18" s="60"/>
      <c r="AK18" s="60"/>
      <c r="AL18" s="71"/>
      <c r="AM18" s="71"/>
      <c r="AN18" s="124"/>
      <c r="AO18" s="124"/>
      <c r="AP18" s="124"/>
      <c r="AQ18" s="124"/>
      <c r="AR18" s="124"/>
      <c r="AS18" s="126"/>
      <c r="AT18" s="108"/>
      <c r="AU18" s="108"/>
      <c r="AW18" s="7"/>
      <c r="AX18" s="33"/>
      <c r="AY18" s="6"/>
      <c r="AZ18" s="6"/>
      <c r="BD18" s="10"/>
      <c r="BE18" s="10"/>
      <c r="BF18" s="10"/>
    </row>
    <row r="19" spans="1:52" s="16" customFormat="1" ht="15.75" customHeight="1">
      <c r="A19" s="1"/>
      <c r="B19" s="1"/>
      <c r="C19" s="11"/>
      <c r="D19" s="12"/>
      <c r="E19" s="12"/>
      <c r="F19" s="12"/>
      <c r="G19" s="12"/>
      <c r="H19" s="12"/>
      <c r="I19" s="12"/>
      <c r="J19" s="12"/>
      <c r="K19" s="13"/>
      <c r="L19" s="86" t="str">
        <f>L5</f>
        <v>美濃山</v>
      </c>
      <c r="M19" s="86"/>
      <c r="N19" s="86"/>
      <c r="O19" s="49" t="str">
        <f>O5</f>
        <v>橋本</v>
      </c>
      <c r="P19" s="50"/>
      <c r="Q19" s="51"/>
      <c r="R19" s="49" t="str">
        <f>R5</f>
        <v>男山</v>
      </c>
      <c r="S19" s="50"/>
      <c r="T19" s="51"/>
      <c r="U19" s="49" t="str">
        <f>U5</f>
        <v>男山Ｊｒ</v>
      </c>
      <c r="V19" s="50"/>
      <c r="W19" s="51"/>
      <c r="X19" s="49" t="str">
        <f>X5</f>
        <v>ｱﾙﾌｧｰ</v>
      </c>
      <c r="Y19" s="50"/>
      <c r="Z19" s="51"/>
      <c r="AA19" s="49" t="str">
        <f>AA5</f>
        <v>レッド</v>
      </c>
      <c r="AB19" s="50"/>
      <c r="AC19" s="51"/>
      <c r="AD19" s="68">
        <f>SUM(AD7:AE18)</f>
        <v>30</v>
      </c>
      <c r="AE19" s="69"/>
      <c r="AF19" s="68">
        <f>SUM(AF7:AG18)</f>
        <v>15</v>
      </c>
      <c r="AG19" s="69"/>
      <c r="AH19" s="68">
        <f>SUM(AH7:AI18)</f>
        <v>15</v>
      </c>
      <c r="AI19" s="69"/>
      <c r="AJ19" s="68">
        <f>SUM(AJ7:AK18)</f>
        <v>0</v>
      </c>
      <c r="AK19" s="69"/>
      <c r="AL19" s="38"/>
      <c r="AM19" s="38"/>
      <c r="AN19" s="14"/>
      <c r="AO19" s="14"/>
      <c r="AP19" s="14"/>
      <c r="AQ19" s="14"/>
      <c r="AR19" s="14"/>
      <c r="AS19" s="14"/>
      <c r="AT19" s="38"/>
      <c r="AU19" s="38"/>
      <c r="AV19" s="1"/>
      <c r="AW19" s="15"/>
      <c r="AX19" s="34"/>
      <c r="AY19" s="7"/>
      <c r="AZ19" s="6"/>
    </row>
    <row r="20" spans="1:54" s="20" customFormat="1" ht="15.75" customHeight="1">
      <c r="A20" s="10"/>
      <c r="B20" s="10"/>
      <c r="C20" s="17"/>
      <c r="D20" s="18"/>
      <c r="E20" s="18"/>
      <c r="F20" s="18"/>
      <c r="G20" s="18"/>
      <c r="H20" s="18"/>
      <c r="I20" s="18"/>
      <c r="J20" s="18"/>
      <c r="K20" s="19"/>
      <c r="L20" s="85" t="str">
        <f>$L$6</f>
        <v>ﾌｧｲｱｰｽﾞ</v>
      </c>
      <c r="M20" s="85"/>
      <c r="N20" s="85"/>
      <c r="O20" s="52" t="str">
        <f>O6</f>
        <v>クラブ</v>
      </c>
      <c r="P20" s="53"/>
      <c r="Q20" s="54"/>
      <c r="R20" s="52" t="str">
        <f>R6</f>
        <v>トパーズ</v>
      </c>
      <c r="S20" s="53"/>
      <c r="T20" s="54"/>
      <c r="U20" s="52" t="str">
        <f>U6</f>
        <v>スターズ</v>
      </c>
      <c r="V20" s="53"/>
      <c r="W20" s="54"/>
      <c r="X20" s="52" t="str">
        <f>X6</f>
        <v>ﾍﾞｱｰｽﾞ</v>
      </c>
      <c r="Y20" s="53"/>
      <c r="Z20" s="54"/>
      <c r="AA20" s="52" t="str">
        <f>AA6</f>
        <v>アトムズ</v>
      </c>
      <c r="AB20" s="53"/>
      <c r="AC20" s="54"/>
      <c r="AD20" s="61">
        <f>AD19/2</f>
        <v>15</v>
      </c>
      <c r="AE20" s="62"/>
      <c r="AF20" s="61">
        <f>AF19/2</f>
        <v>7.5</v>
      </c>
      <c r="AG20" s="62"/>
      <c r="AH20" s="61">
        <f>AH19/2</f>
        <v>7.5</v>
      </c>
      <c r="AI20" s="62"/>
      <c r="AJ20" s="61">
        <f>AJ19/2</f>
        <v>0</v>
      </c>
      <c r="AK20" s="62"/>
      <c r="AL20" s="38"/>
      <c r="AM20" s="38"/>
      <c r="AN20" s="76" t="e">
        <f>SUM(#REF!)</f>
        <v>#REF!</v>
      </c>
      <c r="AO20" s="76"/>
      <c r="AP20" s="76" t="e">
        <f>SUM(#REF!)</f>
        <v>#REF!</v>
      </c>
      <c r="AQ20" s="76"/>
      <c r="AR20" s="76" t="e">
        <f>SUM(#REF!)</f>
        <v>#REF!</v>
      </c>
      <c r="AS20" s="76"/>
      <c r="AT20" s="38"/>
      <c r="AU20" s="38"/>
      <c r="AV20" s="2"/>
      <c r="AW20" s="2"/>
      <c r="AX20" s="35"/>
      <c r="AY20" s="1"/>
      <c r="AZ20" s="16"/>
      <c r="BA20" s="16"/>
      <c r="BB20" s="16"/>
    </row>
    <row r="21" spans="10:50" s="10" customFormat="1" ht="15.75" customHeight="1">
      <c r="J21" s="21"/>
      <c r="K21" s="21"/>
      <c r="AF21" s="81"/>
      <c r="AG21" s="81"/>
      <c r="AH21" s="81"/>
      <c r="AI21" s="81"/>
      <c r="AW21" s="22"/>
      <c r="AX21" s="36"/>
    </row>
    <row r="22" spans="3:50" s="23" customFormat="1" ht="15.75" customHeight="1">
      <c r="C22" s="23" t="s">
        <v>27</v>
      </c>
      <c r="AD22" s="23" t="s">
        <v>28</v>
      </c>
      <c r="AW22" s="24"/>
      <c r="AX22" s="37"/>
    </row>
    <row r="23" spans="49:50" s="10" customFormat="1" ht="15.75" customHeight="1">
      <c r="AW23" s="22"/>
      <c r="AX23" s="36"/>
    </row>
    <row r="24" spans="10:50" s="25" customFormat="1" ht="15.75" customHeight="1">
      <c r="J24" s="75" t="s">
        <v>16</v>
      </c>
      <c r="K24" s="75"/>
      <c r="L24" s="48">
        <f>O8+R8+U8+X8+AA8</f>
        <v>23</v>
      </c>
      <c r="M24" s="48"/>
      <c r="N24" s="48"/>
      <c r="O24" s="48">
        <f>L10+R10+U10+X10+AA10</f>
        <v>20</v>
      </c>
      <c r="P24" s="48"/>
      <c r="Q24" s="48"/>
      <c r="R24" s="48">
        <f>L12+O12+U12+X12+AA12</f>
        <v>40</v>
      </c>
      <c r="S24" s="48"/>
      <c r="T24" s="48"/>
      <c r="U24" s="48">
        <f>L14+O14+R14+X14+AA14</f>
        <v>14</v>
      </c>
      <c r="V24" s="48"/>
      <c r="W24" s="48"/>
      <c r="X24" s="48">
        <f>L16+O16+R16+U16+AA16</f>
        <v>18</v>
      </c>
      <c r="Y24" s="48"/>
      <c r="Z24" s="48"/>
      <c r="AA24" s="48">
        <f>L18+O18+R18+U18+X18</f>
        <v>17</v>
      </c>
      <c r="AB24" s="48"/>
      <c r="AC24" s="48"/>
      <c r="AD24" s="48">
        <f>SUM(L24:AC24)</f>
        <v>132</v>
      </c>
      <c r="AE24" s="48"/>
      <c r="AF24" s="48"/>
      <c r="AJ24" s="40" t="s">
        <v>47</v>
      </c>
      <c r="AK24" s="41"/>
      <c r="AL24" s="41"/>
      <c r="AM24" s="41"/>
      <c r="AN24" s="41"/>
      <c r="AO24" s="41"/>
      <c r="AP24" s="41"/>
      <c r="AQ24" s="41"/>
      <c r="AR24" s="41"/>
      <c r="AS24" s="41"/>
      <c r="AT24" s="42"/>
      <c r="AU24" s="43"/>
      <c r="AV24" s="26"/>
      <c r="AX24" s="36"/>
    </row>
    <row r="25" spans="10:50" s="25" customFormat="1" ht="15.75" customHeight="1">
      <c r="J25" s="75" t="s">
        <v>17</v>
      </c>
      <c r="K25" s="75"/>
      <c r="L25" s="48">
        <f>Q8+T8+W8+Z8+AC8</f>
        <v>27</v>
      </c>
      <c r="M25" s="48"/>
      <c r="N25" s="48"/>
      <c r="O25" s="48">
        <f>N10+T10+W10+Z10+AC10</f>
        <v>6</v>
      </c>
      <c r="P25" s="48"/>
      <c r="Q25" s="48"/>
      <c r="R25" s="48">
        <f>N12+Q12+W12+Z12+AC12</f>
        <v>2</v>
      </c>
      <c r="S25" s="48"/>
      <c r="T25" s="48"/>
      <c r="U25" s="48">
        <f>N14+Q14+T14+Z14+AC14</f>
        <v>45</v>
      </c>
      <c r="V25" s="48"/>
      <c r="W25" s="48"/>
      <c r="X25" s="48">
        <f>N16+Q16+T16+W16+AC16</f>
        <v>30</v>
      </c>
      <c r="Y25" s="48"/>
      <c r="Z25" s="48"/>
      <c r="AA25" s="48">
        <f>N18+Q18+T18+W18+Z18</f>
        <v>22</v>
      </c>
      <c r="AB25" s="48"/>
      <c r="AC25" s="48"/>
      <c r="AD25" s="48">
        <f>SUM(L25:AC25)</f>
        <v>132</v>
      </c>
      <c r="AE25" s="48"/>
      <c r="AF25" s="48"/>
      <c r="AJ25" s="44" t="s">
        <v>48</v>
      </c>
      <c r="AK25" s="45"/>
      <c r="AL25" s="45"/>
      <c r="AM25" s="45"/>
      <c r="AN25" s="45"/>
      <c r="AO25" s="45"/>
      <c r="AP25" s="45"/>
      <c r="AQ25" s="45"/>
      <c r="AR25" s="45"/>
      <c r="AS25" s="45"/>
      <c r="AT25" s="46"/>
      <c r="AU25" s="47"/>
      <c r="AV25" s="26"/>
      <c r="AX25" s="36"/>
    </row>
    <row r="26" spans="49:50" s="10" customFormat="1" ht="15.75" customHeight="1">
      <c r="AW26" s="22"/>
      <c r="AX26" s="36"/>
    </row>
  </sheetData>
  <sheetProtection/>
  <mergeCells count="177">
    <mergeCell ref="AM3:AU3"/>
    <mergeCell ref="AG3:AL3"/>
    <mergeCell ref="C17:C18"/>
    <mergeCell ref="AF17:AG18"/>
    <mergeCell ref="AD17:AE18"/>
    <mergeCell ref="D17:K18"/>
    <mergeCell ref="L17:N17"/>
    <mergeCell ref="R17:T17"/>
    <mergeCell ref="X17:Z17"/>
    <mergeCell ref="AA17:AC18"/>
    <mergeCell ref="C15:C16"/>
    <mergeCell ref="D15:K16"/>
    <mergeCell ref="L15:N15"/>
    <mergeCell ref="O15:Q15"/>
    <mergeCell ref="X15:Z16"/>
    <mergeCell ref="X13:Z13"/>
    <mergeCell ref="U13:W14"/>
    <mergeCell ref="AT17:AU18"/>
    <mergeCell ref="AL17:AM18"/>
    <mergeCell ref="AN17:AO18"/>
    <mergeCell ref="AP17:AQ18"/>
    <mergeCell ref="AR17:AS18"/>
    <mergeCell ref="AJ17:AK18"/>
    <mergeCell ref="AH17:AI18"/>
    <mergeCell ref="AT15:AU16"/>
    <mergeCell ref="AR15:AS16"/>
    <mergeCell ref="AL15:AM16"/>
    <mergeCell ref="AN15:AO16"/>
    <mergeCell ref="AP15:AQ16"/>
    <mergeCell ref="AJ15:AK16"/>
    <mergeCell ref="AD15:AE16"/>
    <mergeCell ref="AF15:AG16"/>
    <mergeCell ref="AA13:AC13"/>
    <mergeCell ref="AA15:AC15"/>
    <mergeCell ref="AT11:AU12"/>
    <mergeCell ref="C13:C14"/>
    <mergeCell ref="D13:K14"/>
    <mergeCell ref="L13:N13"/>
    <mergeCell ref="O13:Q13"/>
    <mergeCell ref="AJ11:AK12"/>
    <mergeCell ref="AT13:AU14"/>
    <mergeCell ref="AJ13:AK14"/>
    <mergeCell ref="C11:C12"/>
    <mergeCell ref="D11:K12"/>
    <mergeCell ref="L11:N11"/>
    <mergeCell ref="O11:Q11"/>
    <mergeCell ref="C7:C8"/>
    <mergeCell ref="D7:K8"/>
    <mergeCell ref="L7:N8"/>
    <mergeCell ref="AN9:AO10"/>
    <mergeCell ref="C9:C10"/>
    <mergeCell ref="D9:K10"/>
    <mergeCell ref="L9:N9"/>
    <mergeCell ref="R9:T9"/>
    <mergeCell ref="O9:Q10"/>
    <mergeCell ref="AD9:AE10"/>
    <mergeCell ref="AH9:AI10"/>
    <mergeCell ref="AN11:AO12"/>
    <mergeCell ref="AH11:AI12"/>
    <mergeCell ref="AT7:AU8"/>
    <mergeCell ref="U9:W9"/>
    <mergeCell ref="X9:Z9"/>
    <mergeCell ref="AA9:AC9"/>
    <mergeCell ref="AT9:AU10"/>
    <mergeCell ref="AL9:AM10"/>
    <mergeCell ref="AA7:AC7"/>
    <mergeCell ref="AF9:AG10"/>
    <mergeCell ref="AD11:AE12"/>
    <mergeCell ref="AF11:AG12"/>
    <mergeCell ref="AA11:AC11"/>
    <mergeCell ref="AF13:AG14"/>
    <mergeCell ref="X11:Z11"/>
    <mergeCell ref="X6:Z6"/>
    <mergeCell ref="AA5:AC5"/>
    <mergeCell ref="AA6:AC6"/>
    <mergeCell ref="AN7:AO8"/>
    <mergeCell ref="AJ5:AK6"/>
    <mergeCell ref="X4:Z4"/>
    <mergeCell ref="X7:Z7"/>
    <mergeCell ref="AH7:AI8"/>
    <mergeCell ref="X5:Z5"/>
    <mergeCell ref="AF7:AG8"/>
    <mergeCell ref="AD7:AE8"/>
    <mergeCell ref="AA4:AC4"/>
    <mergeCell ref="AF5:AG6"/>
    <mergeCell ref="C4:K6"/>
    <mergeCell ref="O4:Q4"/>
    <mergeCell ref="L6:N6"/>
    <mergeCell ref="O6:Q6"/>
    <mergeCell ref="L4:N4"/>
    <mergeCell ref="L5:N5"/>
    <mergeCell ref="O5:Q5"/>
    <mergeCell ref="R4:T4"/>
    <mergeCell ref="U4:W4"/>
    <mergeCell ref="O7:Q7"/>
    <mergeCell ref="R15:T15"/>
    <mergeCell ref="R5:T5"/>
    <mergeCell ref="U7:W7"/>
    <mergeCell ref="U5:W5"/>
    <mergeCell ref="R6:T6"/>
    <mergeCell ref="U6:W6"/>
    <mergeCell ref="R11:T12"/>
    <mergeCell ref="L20:N20"/>
    <mergeCell ref="L19:N19"/>
    <mergeCell ref="O19:Q19"/>
    <mergeCell ref="R19:T19"/>
    <mergeCell ref="R13:T13"/>
    <mergeCell ref="R7:T7"/>
    <mergeCell ref="O17:Q17"/>
    <mergeCell ref="U17:W17"/>
    <mergeCell ref="U11:W11"/>
    <mergeCell ref="U15:W15"/>
    <mergeCell ref="AA19:AC19"/>
    <mergeCell ref="O24:Q24"/>
    <mergeCell ref="R24:T24"/>
    <mergeCell ref="U24:W24"/>
    <mergeCell ref="O20:Q20"/>
    <mergeCell ref="R20:T20"/>
    <mergeCell ref="U20:W20"/>
    <mergeCell ref="X24:Z24"/>
    <mergeCell ref="U19:W19"/>
    <mergeCell ref="AA20:AC20"/>
    <mergeCell ref="AD25:AF25"/>
    <mergeCell ref="AD24:AF24"/>
    <mergeCell ref="AL5:AM6"/>
    <mergeCell ref="AL7:AM8"/>
    <mergeCell ref="AH21:AI21"/>
    <mergeCell ref="AF21:AG21"/>
    <mergeCell ref="AH13:AI14"/>
    <mergeCell ref="AH15:AI16"/>
    <mergeCell ref="AD13:AE14"/>
    <mergeCell ref="AJ20:AK20"/>
    <mergeCell ref="J25:K25"/>
    <mergeCell ref="U25:W25"/>
    <mergeCell ref="X25:Z25"/>
    <mergeCell ref="AA25:AC25"/>
    <mergeCell ref="L25:N25"/>
    <mergeCell ref="O25:Q25"/>
    <mergeCell ref="R25:T25"/>
    <mergeCell ref="J24:K24"/>
    <mergeCell ref="L24:N24"/>
    <mergeCell ref="AR6:AS6"/>
    <mergeCell ref="AR7:AS8"/>
    <mergeCell ref="AN5:AO6"/>
    <mergeCell ref="AP20:AQ20"/>
    <mergeCell ref="AR20:AS20"/>
    <mergeCell ref="AF19:AG19"/>
    <mergeCell ref="AN20:AO20"/>
    <mergeCell ref="AL19:AM20"/>
    <mergeCell ref="AR5:AS5"/>
    <mergeCell ref="AD4:AU4"/>
    <mergeCell ref="AD19:AE19"/>
    <mergeCell ref="AH19:AI19"/>
    <mergeCell ref="AP9:AQ10"/>
    <mergeCell ref="AP7:AQ8"/>
    <mergeCell ref="AJ7:AK8"/>
    <mergeCell ref="AH5:AI6"/>
    <mergeCell ref="AJ9:AK10"/>
    <mergeCell ref="AD5:AE6"/>
    <mergeCell ref="AP5:AQ6"/>
    <mergeCell ref="AT19:AU20"/>
    <mergeCell ref="AR9:AS10"/>
    <mergeCell ref="AJ19:AK19"/>
    <mergeCell ref="AL11:AM12"/>
    <mergeCell ref="AR11:AS12"/>
    <mergeCell ref="AR13:AS14"/>
    <mergeCell ref="AL13:AM14"/>
    <mergeCell ref="AA24:AC24"/>
    <mergeCell ref="X19:Z19"/>
    <mergeCell ref="X20:Z20"/>
    <mergeCell ref="AT5:AU6"/>
    <mergeCell ref="AN13:AO14"/>
    <mergeCell ref="AP13:AQ14"/>
    <mergeCell ref="AP11:AQ12"/>
    <mergeCell ref="AD20:AE20"/>
    <mergeCell ref="AH20:AI20"/>
    <mergeCell ref="AF20:AG20"/>
  </mergeCells>
  <dataValidations count="1">
    <dataValidation type="list" allowBlank="1" showInputMessage="1" showErrorMessage="1" sqref="O7:AC7 L11:Q11 L15:W15 AA15:AC15 L9:N9 X13:AC13 R9:AC9 U11:AC11 L17:Z17 L13:T13">
      <formula1>$AX$7:$AX$9</formula1>
    </dataValidation>
  </dataValidations>
  <printOptions horizontalCentered="1"/>
  <pageMargins left="0.3937007874015748" right="0.1968503937007874" top="0.7874015748031497" bottom="0.5905511811023623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星光ビル管理株式会社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tatsumi</cp:lastModifiedBy>
  <cp:lastPrinted>2015-02-01T07:57:31Z</cp:lastPrinted>
  <dcterms:created xsi:type="dcterms:W3CDTF">2011-03-04T04:03:30Z</dcterms:created>
  <dcterms:modified xsi:type="dcterms:W3CDTF">2015-02-01T07:58:48Z</dcterms:modified>
  <cp:category/>
  <cp:version/>
  <cp:contentType/>
  <cp:contentStatus/>
</cp:coreProperties>
</file>